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D:\GitHub\academicblog\static\uploads\"/>
    </mc:Choice>
  </mc:AlternateContent>
  <xr:revisionPtr revIDLastSave="0" documentId="13_ncr:1_{7722355A-E6F3-4E60-8B97-D6825E078D20}" xr6:coauthVersionLast="47" xr6:coauthVersionMax="47" xr10:uidLastSave="{00000000-0000-0000-0000-000000000000}"/>
  <bookViews>
    <workbookView xWindow="840" yWindow="-108" windowWidth="22308" windowHeight="13176" xr2:uid="{00000000-000D-0000-FFFF-FFFF00000000}"/>
  </bookViews>
  <sheets>
    <sheet name="Question 4 Model" sheetId="1" r:id="rId1"/>
  </sheets>
  <definedNames>
    <definedName name="alpha">'Question 4 Model'!$K$6</definedName>
    <definedName name="lambda">'Question 4 Model'!$K$5</definedName>
    <definedName name="lambda_pareto">'Question 4 Model'!$K$7</definedName>
    <definedName name="Num">'Question 4 Model'!$K$4</definedName>
    <definedName name="sample_mean">'Question 4 Model'!$K$2</definedName>
    <definedName name="sample_variance">'Question 4 Model'!$K$3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" l="1"/>
  <c r="E3" i="1" s="1"/>
  <c r="K6" i="1"/>
  <c r="K7" i="1" s="1"/>
  <c r="F4" i="1" s="1"/>
  <c r="E9" i="1" l="1"/>
  <c r="E8" i="1"/>
  <c r="E6" i="1"/>
  <c r="E7" i="1"/>
  <c r="E2" i="1"/>
  <c r="E11" i="1"/>
  <c r="E10" i="1"/>
  <c r="E5" i="1"/>
  <c r="E4" i="1"/>
  <c r="F7" i="1"/>
  <c r="F6" i="1"/>
  <c r="F8" i="1"/>
  <c r="F2" i="1"/>
  <c r="H2" i="1" s="1" a="1"/>
  <c r="F3" i="1"/>
  <c r="F11" i="1"/>
  <c r="F10" i="1"/>
  <c r="F9" i="1"/>
  <c r="F5" i="1"/>
  <c r="H2" i="1" l="1"/>
  <c r="H4" i="1" s="1"/>
  <c r="G2" i="1" a="1"/>
  <c r="G2" i="1" s="1"/>
  <c r="G4" i="1" s="1"/>
</calcChain>
</file>

<file path=xl/sharedStrings.xml><?xml version="1.0" encoding="utf-8"?>
<sst xmlns="http://schemas.openxmlformats.org/spreadsheetml/2006/main" count="29" uniqueCount="29">
  <si>
    <t>Interval</t>
  </si>
  <si>
    <t xml:space="preserve">Oi (Obs) </t>
    <phoneticPr fontId="2" type="noConversion"/>
  </si>
  <si>
    <t>Ei (Exp)</t>
    <phoneticPr fontId="2" type="noConversion"/>
  </si>
  <si>
    <t>Ei (Pareto-MM)</t>
    <phoneticPr fontId="2" type="noConversion"/>
  </si>
  <si>
    <t>0 - 528</t>
    <phoneticPr fontId="2" type="noConversion"/>
  </si>
  <si>
    <t>528 - 1118</t>
    <phoneticPr fontId="2" type="noConversion"/>
  </si>
  <si>
    <t>1118 - 1787</t>
    <phoneticPr fontId="2" type="noConversion"/>
  </si>
  <si>
    <t>1787 - 2559</t>
    <phoneticPr fontId="2" type="noConversion"/>
  </si>
  <si>
    <t>2559 - 3473</t>
    <phoneticPr fontId="2" type="noConversion"/>
  </si>
  <si>
    <t>3473 - 4591</t>
    <phoneticPr fontId="2" type="noConversion"/>
  </si>
  <si>
    <t>4591 - 6032</t>
    <phoneticPr fontId="2" type="noConversion"/>
  </si>
  <si>
    <t>6032 - 8063</t>
    <phoneticPr fontId="2" type="noConversion"/>
  </si>
  <si>
    <t>8063 - 11536</t>
    <phoneticPr fontId="2" type="noConversion"/>
  </si>
  <si>
    <t>11536 - +∞</t>
    <phoneticPr fontId="2" type="noConversion"/>
  </si>
  <si>
    <t>Left</t>
  </si>
  <si>
    <t>Right</t>
    <phoneticPr fontId="2" type="noConversion"/>
  </si>
  <si>
    <t>Parameter</t>
    <phoneticPr fontId="2" type="noConversion"/>
  </si>
  <si>
    <t>λ in exponential distribution</t>
    <phoneticPr fontId="2" type="noConversion"/>
  </si>
  <si>
    <t xml:space="preserve"> +∞</t>
    <phoneticPr fontId="2" type="noConversion"/>
  </si>
  <si>
    <t>Sample mean</t>
    <phoneticPr fontId="2" type="noConversion"/>
  </si>
  <si>
    <t>Sample variance</t>
    <phoneticPr fontId="2" type="noConversion"/>
  </si>
  <si>
    <t>Number of hospital claims</t>
    <phoneticPr fontId="2" type="noConversion"/>
  </si>
  <si>
    <t>α in Pareto distribution</t>
    <phoneticPr fontId="2" type="noConversion"/>
  </si>
  <si>
    <t>λ in Pareto distribution</t>
    <phoneticPr fontId="2" type="noConversion"/>
  </si>
  <si>
    <t>Chi-Exp</t>
    <phoneticPr fontId="2" type="noConversion"/>
  </si>
  <si>
    <t>Chi-Pareto</t>
    <phoneticPr fontId="2" type="noConversion"/>
  </si>
  <si>
    <t>P-value-Exp</t>
    <phoneticPr fontId="2" type="noConversion"/>
  </si>
  <si>
    <t>P-value-Pareto</t>
    <phoneticPr fontId="2" type="noConversion"/>
  </si>
  <si>
    <t xml:space="preserve">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</si>
</sst>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_);[Red]\(0.0000\)"/>
  </numFmts>
  <fonts count="3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176" fontId="0" fillId="0" borderId="1" xfId="0" applyNumberForma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10" fontId="0" fillId="0" borderId="1" xfId="1" applyNumberFormat="1" applyFont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workbookViewId="0">
      <selection activeCell="C17" sqref="C17"/>
    </sheetView>
  </sheetViews>
  <sheetFormatPr defaultRowHeight="13.8" x14ac:dyDescent="0.25"/>
  <cols>
    <col min="1" max="1" width="12.88671875" style="1" bestFit="1" customWidth="1"/>
    <col min="2" max="3" width="12.88671875" style="1" customWidth="1"/>
    <col min="4" max="4" width="9.21875" bestFit="1" customWidth="1"/>
    <col min="6" max="6" width="15.21875" bestFit="1" customWidth="1"/>
    <col min="7" max="7" width="12.33203125" bestFit="1" customWidth="1"/>
    <col min="8" max="8" width="15.109375" bestFit="1" customWidth="1"/>
    <col min="9" max="9" width="10.33203125" customWidth="1"/>
    <col min="10" max="10" width="26.77734375" bestFit="1" customWidth="1"/>
    <col min="11" max="11" width="9.5546875" bestFit="1" customWidth="1"/>
  </cols>
  <sheetData>
    <row r="1" spans="1:11" x14ac:dyDescent="0.25">
      <c r="A1" s="5" t="s">
        <v>0</v>
      </c>
      <c r="B1" s="5" t="s">
        <v>14</v>
      </c>
      <c r="C1" s="5" t="s">
        <v>15</v>
      </c>
      <c r="D1" s="6" t="s">
        <v>1</v>
      </c>
      <c r="E1" s="5" t="s">
        <v>2</v>
      </c>
      <c r="F1" s="5" t="s">
        <v>3</v>
      </c>
      <c r="G1" s="5" t="s">
        <v>24</v>
      </c>
      <c r="H1" s="5" t="s">
        <v>25</v>
      </c>
      <c r="J1" s="8" t="s">
        <v>16</v>
      </c>
      <c r="K1" s="8"/>
    </row>
    <row r="2" spans="1:11" x14ac:dyDescent="0.25">
      <c r="A2" s="2" t="s">
        <v>4</v>
      </c>
      <c r="B2" s="2">
        <v>0</v>
      </c>
      <c r="C2" s="2">
        <v>528</v>
      </c>
      <c r="D2" s="2">
        <v>14</v>
      </c>
      <c r="E2" s="4">
        <f t="shared" ref="E2:E11" si="0">(EXP(-lambda*B2)-IF(C2=" +∞",0,EXP(-lambda*C2)))*Num</f>
        <v>9.0023251444510137</v>
      </c>
      <c r="F2" s="4">
        <f t="shared" ref="F2:F11" si="1">((lambda_pareto/(lambda_pareto+B2))^alpha-IF(C2=" +∞",0,(lambda_pareto/(lambda_pareto+C2))^alpha))*Num</f>
        <v>11.534663127837984</v>
      </c>
      <c r="G2" s="4">
        <f t="array" ref="G2">SUM(($D2:$D11-E2:E11)^2/E2:E11)</f>
        <v>16.889980609888529</v>
      </c>
      <c r="H2" s="4">
        <f t="array" ref="H2">SUM(($D2:$D11-F2:F11)^2/F2:F11)</f>
        <v>9.1417601521407477</v>
      </c>
      <c r="J2" s="2" t="s">
        <v>19</v>
      </c>
      <c r="K2" s="2">
        <v>5010</v>
      </c>
    </row>
    <row r="3" spans="1:11" x14ac:dyDescent="0.25">
      <c r="A3" s="2" t="s">
        <v>5</v>
      </c>
      <c r="B3" s="2">
        <v>528</v>
      </c>
      <c r="C3" s="2">
        <v>1118</v>
      </c>
      <c r="D3" s="2">
        <v>17</v>
      </c>
      <c r="E3" s="4">
        <f t="shared" si="0"/>
        <v>8.9984050254869139</v>
      </c>
      <c r="F3" s="4">
        <f t="shared" si="1"/>
        <v>10.794937742312531</v>
      </c>
      <c r="G3" s="5" t="s">
        <v>26</v>
      </c>
      <c r="H3" s="5" t="s">
        <v>27</v>
      </c>
      <c r="J3" s="2" t="s">
        <v>20</v>
      </c>
      <c r="K3" s="3">
        <v>49100100</v>
      </c>
    </row>
    <row r="4" spans="1:11" x14ac:dyDescent="0.25">
      <c r="A4" s="2" t="s">
        <v>6</v>
      </c>
      <c r="B4" s="2">
        <v>1118</v>
      </c>
      <c r="C4" s="2">
        <v>1787</v>
      </c>
      <c r="D4" s="2">
        <v>9</v>
      </c>
      <c r="E4" s="4">
        <f t="shared" si="0"/>
        <v>9.00000584265252</v>
      </c>
      <c r="F4" s="4">
        <f t="shared" si="1"/>
        <v>10.097314630775303</v>
      </c>
      <c r="G4" s="7">
        <f>_xlfn.CHISQ.DIST.RT(G2,COUNTA($A$2:$A$11)-1-1)</f>
        <v>3.1275310841416902E-2</v>
      </c>
      <c r="H4" s="7">
        <f>_xlfn.CHISQ.DIST.RT(H2,COUNTA($A$2:$A$11)-2-1)</f>
        <v>0.24263790366223104</v>
      </c>
      <c r="J4" s="2" t="s">
        <v>21</v>
      </c>
      <c r="K4" s="2">
        <v>90</v>
      </c>
    </row>
    <row r="5" spans="1:11" x14ac:dyDescent="0.25">
      <c r="A5" s="2" t="s">
        <v>7</v>
      </c>
      <c r="B5" s="2">
        <v>1787</v>
      </c>
      <c r="C5" s="2">
        <v>2559</v>
      </c>
      <c r="D5" s="2">
        <v>8</v>
      </c>
      <c r="E5" s="4">
        <f t="shared" si="0"/>
        <v>8.9967161720864457</v>
      </c>
      <c r="F5" s="4">
        <f t="shared" si="1"/>
        <v>9.4296906666116431</v>
      </c>
      <c r="J5" s="2" t="s">
        <v>17</v>
      </c>
      <c r="K5" s="2">
        <f>1/sample_mean</f>
        <v>1.996007984031936E-4</v>
      </c>
    </row>
    <row r="6" spans="1:11" x14ac:dyDescent="0.25">
      <c r="A6" s="2" t="s">
        <v>8</v>
      </c>
      <c r="B6" s="2">
        <v>2559</v>
      </c>
      <c r="C6" s="2">
        <v>3473</v>
      </c>
      <c r="D6" s="2">
        <v>7</v>
      </c>
      <c r="E6" s="4">
        <f t="shared" si="0"/>
        <v>9.0055353693922982</v>
      </c>
      <c r="F6" s="4">
        <f t="shared" si="1"/>
        <v>8.8109478848390275</v>
      </c>
      <c r="J6" s="2" t="s">
        <v>22</v>
      </c>
      <c r="K6" s="4">
        <f>2*sample_variance/(sample_variance-sample_mean^2)</f>
        <v>4.0916750000000004</v>
      </c>
    </row>
    <row r="7" spans="1:11" x14ac:dyDescent="0.25">
      <c r="A7" s="2" t="s">
        <v>9</v>
      </c>
      <c r="B7" s="2">
        <v>3473</v>
      </c>
      <c r="C7" s="2">
        <v>4591</v>
      </c>
      <c r="D7" s="2">
        <v>12</v>
      </c>
      <c r="E7" s="4">
        <f t="shared" si="0"/>
        <v>8.9997675499170953</v>
      </c>
      <c r="F7" s="4">
        <f t="shared" si="1"/>
        <v>8.218622889389378</v>
      </c>
      <c r="H7" t="s">
        <v>28</v>
      </c>
      <c r="J7" s="2" t="s">
        <v>23</v>
      </c>
      <c r="K7" s="2">
        <f>(alpha-1)*sample_mean</f>
        <v>15489.291750000002</v>
      </c>
    </row>
    <row r="8" spans="1:11" x14ac:dyDescent="0.25">
      <c r="A8" s="2" t="s">
        <v>10</v>
      </c>
      <c r="B8" s="2">
        <v>4591</v>
      </c>
      <c r="C8" s="2">
        <v>6032</v>
      </c>
      <c r="D8" s="2">
        <v>7</v>
      </c>
      <c r="E8" s="4">
        <f t="shared" si="0"/>
        <v>8.9977636053685153</v>
      </c>
      <c r="F8" s="4">
        <f t="shared" si="1"/>
        <v>7.6822822224309668</v>
      </c>
    </row>
    <row r="9" spans="1:11" x14ac:dyDescent="0.25">
      <c r="A9" s="2" t="s">
        <v>11</v>
      </c>
      <c r="B9" s="2">
        <v>6032</v>
      </c>
      <c r="C9" s="2">
        <v>8063</v>
      </c>
      <c r="D9" s="2">
        <v>4</v>
      </c>
      <c r="E9" s="4">
        <f t="shared" si="0"/>
        <v>8.9984611133715351</v>
      </c>
      <c r="F9" s="4">
        <f t="shared" si="1"/>
        <v>7.2301961415008638</v>
      </c>
    </row>
    <row r="10" spans="1:11" x14ac:dyDescent="0.25">
      <c r="A10" s="2" t="s">
        <v>12</v>
      </c>
      <c r="B10" s="2">
        <v>8063</v>
      </c>
      <c r="C10" s="2">
        <v>11536</v>
      </c>
      <c r="D10" s="2">
        <v>5</v>
      </c>
      <c r="E10" s="4">
        <f t="shared" si="0"/>
        <v>9.0011076333154989</v>
      </c>
      <c r="F10" s="4">
        <f t="shared" si="1"/>
        <v>6.9729581336633917</v>
      </c>
    </row>
    <row r="11" spans="1:11" x14ac:dyDescent="0.25">
      <c r="A11" s="2" t="s">
        <v>13</v>
      </c>
      <c r="B11" s="2">
        <v>11536</v>
      </c>
      <c r="C11" s="2" t="s">
        <v>18</v>
      </c>
      <c r="D11" s="2">
        <v>7</v>
      </c>
      <c r="E11" s="4">
        <f t="shared" si="0"/>
        <v>8.9999125439581604</v>
      </c>
      <c r="F11" s="4">
        <f t="shared" si="1"/>
        <v>9.2283865606389099</v>
      </c>
    </row>
  </sheetData>
  <mergeCells count="1">
    <mergeCell ref="J1:K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6</vt:i4>
      </vt:variant>
    </vt:vector>
  </HeadingPairs>
  <TitlesOfParts>
    <vt:vector size="7" baseType="lpstr">
      <vt:lpstr>Question 4 Model</vt:lpstr>
      <vt:lpstr>alpha</vt:lpstr>
      <vt:lpstr>lambda</vt:lpstr>
      <vt:lpstr>lambda_pareto</vt:lpstr>
      <vt:lpstr>Num</vt:lpstr>
      <vt:lpstr>sample_mean</vt:lpstr>
      <vt:lpstr>sample_variance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庄源</dc:creator>
  <cp:lastModifiedBy>源 庄</cp:lastModifiedBy>
  <dcterms:created xsi:type="dcterms:W3CDTF">2015-06-05T18:19:34Z</dcterms:created>
  <dcterms:modified xsi:type="dcterms:W3CDTF">2023-11-06T17:04:14Z</dcterms:modified>
</cp:coreProperties>
</file>