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lenovo\Desktop\精算建模\Hw1\Question 9\"/>
    </mc:Choice>
  </mc:AlternateContent>
  <xr:revisionPtr revIDLastSave="0" documentId="13_ncr:1_{FD1828E8-D172-411E-A178-78E9B2637D6B}" xr6:coauthVersionLast="47" xr6:coauthVersionMax="47" xr10:uidLastSave="{00000000-0000-0000-0000-000000000000}"/>
  <bookViews>
    <workbookView xWindow="11988" yWindow="0" windowWidth="11052" windowHeight="12960" xr2:uid="{00000000-000D-0000-FFFF-FFFF00000000}"/>
  </bookViews>
  <sheets>
    <sheet name="Question 4 Model" sheetId="1" r:id="rId1"/>
    <sheet name="Question 4 Data" sheetId="2" r:id="rId2"/>
  </sheets>
  <definedNames>
    <definedName name="alpha">'Question 4 Model'!$I$5</definedName>
    <definedName name="lambda">'Question 4 Model'!#REF!</definedName>
    <definedName name="lambda_pareto">'Question 4 Model'!$I$6</definedName>
    <definedName name="Num">'Question 4 Model'!$I$4</definedName>
    <definedName name="sample_mean">'Question 4 Model'!$I$2</definedName>
    <definedName name="sample_variance">'Question 4 Model'!$I$3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2" i="1"/>
  <c r="E6" i="1"/>
  <c r="I3" i="1"/>
  <c r="I5" i="1" s="1"/>
  <c r="I6" i="1" s="1"/>
  <c r="E4" i="1" s="1"/>
  <c r="E2" i="1" l="1"/>
  <c r="E3" i="1"/>
  <c r="E5" i="1"/>
  <c r="F2" i="1" l="1" a="1"/>
  <c r="F2" i="1" s="1"/>
  <c r="F4" i="1" s="1"/>
</calcChain>
</file>

<file path=xl/sharedStrings.xml><?xml version="1.0" encoding="utf-8"?>
<sst xmlns="http://schemas.openxmlformats.org/spreadsheetml/2006/main" count="19" uniqueCount="19">
  <si>
    <t>Interval</t>
  </si>
  <si>
    <t xml:space="preserve">Oi (Obs) </t>
    <phoneticPr fontId="2" type="noConversion"/>
  </si>
  <si>
    <t>528 - 1118</t>
    <phoneticPr fontId="2" type="noConversion"/>
  </si>
  <si>
    <t>Left</t>
  </si>
  <si>
    <t>Right</t>
    <phoneticPr fontId="2" type="noConversion"/>
  </si>
  <si>
    <t>Parameter</t>
    <phoneticPr fontId="2" type="noConversion"/>
  </si>
  <si>
    <t xml:space="preserve"> +∞</t>
    <phoneticPr fontId="2" type="noConversion"/>
  </si>
  <si>
    <t>Sample mean</t>
    <phoneticPr fontId="2" type="noConversion"/>
  </si>
  <si>
    <t>Sample variance</t>
    <phoneticPr fontId="2" type="noConversion"/>
  </si>
  <si>
    <t>Number of hospital claims</t>
    <phoneticPr fontId="2" type="noConversion"/>
  </si>
  <si>
    <t>α in Pareto distribution</t>
    <phoneticPr fontId="2" type="noConversion"/>
  </si>
  <si>
    <t>λ in Pareto distribution</t>
    <phoneticPr fontId="2" type="noConversion"/>
  </si>
  <si>
    <t>Chi-Pareto</t>
    <phoneticPr fontId="2" type="noConversion"/>
  </si>
  <si>
    <t>P-value-Pareto</t>
    <phoneticPr fontId="2" type="noConversion"/>
  </si>
  <si>
    <t>0 - 42.594</t>
    <phoneticPr fontId="2" type="noConversion"/>
  </si>
  <si>
    <t>102.270 -  196.444</t>
    <phoneticPr fontId="2" type="noConversion"/>
  </si>
  <si>
    <t>196.444 - 322.336</t>
    <phoneticPr fontId="2" type="noConversion"/>
  </si>
  <si>
    <t>322.336 -  +∞</t>
    <phoneticPr fontId="2" type="noConversion"/>
  </si>
  <si>
    <t>Ei (Pareto)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</si>
</sst>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_);[Red]\(0.0000\)"/>
    <numFmt numFmtId="177" formatCode="0.000"/>
  </numFmts>
  <fonts count="3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76" fontId="0" fillId="0" borderId="1" xfId="0" applyNumberForma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10" fontId="0" fillId="0" borderId="1" xfId="1" applyNumberFormat="1" applyFont="1" applyBorder="1" applyAlignment="1">
      <alignment horizontal="center"/>
    </xf>
    <xf numFmtId="177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"/>
  <sheetViews>
    <sheetView tabSelected="1" workbookViewId="0">
      <selection activeCell="C15" sqref="C15"/>
    </sheetView>
  </sheetViews>
  <sheetFormatPr defaultRowHeight="13.8" x14ac:dyDescent="0.25"/>
  <cols>
    <col min="1" max="1" width="17.77734375" style="1" bestFit="1" customWidth="1"/>
    <col min="2" max="3" width="12.88671875" style="1" customWidth="1"/>
    <col min="4" max="4" width="9.21875" bestFit="1" customWidth="1"/>
    <col min="5" max="5" width="15.21875" bestFit="1" customWidth="1"/>
    <col min="6" max="6" width="15.109375" bestFit="1" customWidth="1"/>
    <col min="7" max="7" width="10.33203125" customWidth="1"/>
    <col min="8" max="8" width="26.77734375" bestFit="1" customWidth="1"/>
    <col min="9" max="9" width="9.5546875" bestFit="1" customWidth="1"/>
  </cols>
  <sheetData>
    <row r="1" spans="1:9" x14ac:dyDescent="0.25">
      <c r="A1" s="4" t="s">
        <v>0</v>
      </c>
      <c r="B1" s="4" t="s">
        <v>3</v>
      </c>
      <c r="C1" s="4" t="s">
        <v>4</v>
      </c>
      <c r="D1" s="5" t="s">
        <v>1</v>
      </c>
      <c r="E1" s="4" t="s">
        <v>18</v>
      </c>
      <c r="F1" s="4" t="s">
        <v>12</v>
      </c>
      <c r="H1" s="8" t="s">
        <v>5</v>
      </c>
      <c r="I1" s="8"/>
    </row>
    <row r="2" spans="1:9" x14ac:dyDescent="0.25">
      <c r="A2" s="2" t="s">
        <v>14</v>
      </c>
      <c r="B2" s="2">
        <v>0</v>
      </c>
      <c r="C2" s="2">
        <v>42.594000000000001</v>
      </c>
      <c r="D2" s="2">
        <f>IF(C2=" +∞",COUNTIF('Question 4 Data'!$A$1:$A$40,"&gt;"&amp;B2),COUNTIFS('Question 4 Data'!$A$1:$A$40,"&gt;"&amp;B2,'Question 4 Data'!$A$1:$A$40,"&lt;="&amp;C2))</f>
        <v>9</v>
      </c>
      <c r="E2" s="3">
        <f t="shared" ref="E2:E5" si="0">((lambda_pareto/(lambda_pareto+B2))^alpha-IF(C2=" +∞",0,(lambda_pareto/(lambda_pareto+C2))^alpha))*Num</f>
        <v>8.0012293045334371</v>
      </c>
      <c r="F2" s="3">
        <f t="array" ref="F2">SUM(($D2:$D6-E2:E6)^2/E2:E6)</f>
        <v>1.8154032419206487</v>
      </c>
      <c r="H2" s="2" t="s">
        <v>7</v>
      </c>
      <c r="I2" s="2">
        <v>272.67500000000001</v>
      </c>
    </row>
    <row r="3" spans="1:9" x14ac:dyDescent="0.25">
      <c r="A3" s="2" t="s">
        <v>2</v>
      </c>
      <c r="B3" s="2">
        <v>42.594000000000001</v>
      </c>
      <c r="C3" s="7">
        <v>102.27</v>
      </c>
      <c r="D3" s="2">
        <f>IF(C3=" +∞",COUNTIF('Question 4 Data'!$A$1:$A$40,"&gt;"&amp;B3),COUNTIFS('Question 4 Data'!$A$1:$A$40,"&gt;"&amp;B3,'Question 4 Data'!$A$1:$A$40,"&lt;="&amp;C3))</f>
        <v>9</v>
      </c>
      <c r="E3" s="3">
        <f t="shared" si="0"/>
        <v>8.0006292233713658</v>
      </c>
      <c r="F3" s="4" t="s">
        <v>13</v>
      </c>
      <c r="H3" s="2" t="s">
        <v>8</v>
      </c>
      <c r="I3" s="2">
        <f>461.1389^2</f>
        <v>212649.08509320999</v>
      </c>
    </row>
    <row r="4" spans="1:9" x14ac:dyDescent="0.25">
      <c r="A4" s="2" t="s">
        <v>15</v>
      </c>
      <c r="B4" s="7">
        <v>102.27</v>
      </c>
      <c r="C4" s="2">
        <v>196.44399999999999</v>
      </c>
      <c r="D4" s="2">
        <f>IF(C4=" +∞",COUNTIF('Question 4 Data'!$A$1:$A$40,"&gt;"&amp;B4),COUNTIFS('Question 4 Data'!$A$1:$A$40,"&gt;"&amp;B4,'Question 4 Data'!$A$1:$A$40,"&lt;="&amp;C4))</f>
        <v>10</v>
      </c>
      <c r="E4" s="3">
        <f t="shared" si="0"/>
        <v>8.0000317408338226</v>
      </c>
      <c r="F4" s="6">
        <f>_xlfn.CHISQ.DIST.RT(F2,COUNTA($A$2:$A$6)-2-1)</f>
        <v>0.40345044126451934</v>
      </c>
      <c r="H4" s="2" t="s">
        <v>9</v>
      </c>
      <c r="I4" s="2">
        <v>40</v>
      </c>
    </row>
    <row r="5" spans="1:9" x14ac:dyDescent="0.25">
      <c r="A5" s="2" t="s">
        <v>16</v>
      </c>
      <c r="B5" s="2">
        <v>196.44399999999999</v>
      </c>
      <c r="C5" s="2">
        <v>322.33600000000001</v>
      </c>
      <c r="D5" s="2">
        <f>IF(C5=" +∞",COUNTIF('Question 4 Data'!$A$1:$A$40,"&gt;"&amp;B5),COUNTIFS('Question 4 Data'!$A$1:$A$40,"&gt;"&amp;B5,'Question 4 Data'!$A$1:$A$40,"&lt;="&amp;C5))</f>
        <v>4</v>
      </c>
      <c r="E5" s="3">
        <f t="shared" si="0"/>
        <v>5.9996325207566255</v>
      </c>
      <c r="H5" s="2" t="s">
        <v>10</v>
      </c>
      <c r="I5" s="3">
        <f>2*sample_variance/(sample_variance-sample_mean^2)</f>
        <v>3.0752427707572254</v>
      </c>
    </row>
    <row r="6" spans="1:9" x14ac:dyDescent="0.25">
      <c r="A6" s="2" t="s">
        <v>17</v>
      </c>
      <c r="B6" s="2">
        <v>322.33600000000001</v>
      </c>
      <c r="C6" s="2" t="s">
        <v>6</v>
      </c>
      <c r="D6" s="2">
        <f>IF(C6=" +∞",COUNTIF('Question 4 Data'!$A$1:$A$40,"&gt;"&amp;B6),COUNTIFS('Question 4 Data'!$A$1:$A$40,"&gt;"&amp;B6,'Question 4 Data'!$A$1:$A$40,"&lt;="&amp;C6))</f>
        <v>8</v>
      </c>
      <c r="E6" s="3">
        <f>((lambda_pareto/(lambda_pareto+B6))^alpha-IF(C6=" +∞",0,(lambda_pareto/(lambda_pareto+C6))^alpha))*Num</f>
        <v>9.9984772105047508</v>
      </c>
      <c r="H6" s="2" t="s">
        <v>11</v>
      </c>
      <c r="I6" s="2">
        <f>(alpha-1)*sample_mean</f>
        <v>565.86682251622642</v>
      </c>
    </row>
  </sheetData>
  <mergeCells count="1">
    <mergeCell ref="H1:I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918BB-E0B1-457A-854B-A9CC8FAD8815}">
  <dimension ref="A1:A40"/>
  <sheetViews>
    <sheetView workbookViewId="0">
      <selection activeCell="A42" sqref="A42"/>
    </sheetView>
  </sheetViews>
  <sheetFormatPr defaultRowHeight="13.8" x14ac:dyDescent="0.25"/>
  <sheetData>
    <row r="1" spans="1:1" x14ac:dyDescent="0.25">
      <c r="A1">
        <v>10</v>
      </c>
    </row>
    <row r="2" spans="1:1" x14ac:dyDescent="0.25">
      <c r="A2">
        <v>11</v>
      </c>
    </row>
    <row r="3" spans="1:1" x14ac:dyDescent="0.25">
      <c r="A3">
        <v>15</v>
      </c>
    </row>
    <row r="4" spans="1:1" x14ac:dyDescent="0.25">
      <c r="A4">
        <v>22</v>
      </c>
    </row>
    <row r="5" spans="1:1" x14ac:dyDescent="0.25">
      <c r="A5">
        <v>28</v>
      </c>
    </row>
    <row r="6" spans="1:1" x14ac:dyDescent="0.25">
      <c r="A6">
        <v>30</v>
      </c>
    </row>
    <row r="7" spans="1:1" x14ac:dyDescent="0.25">
      <c r="A7">
        <v>32</v>
      </c>
    </row>
    <row r="8" spans="1:1" x14ac:dyDescent="0.25">
      <c r="A8">
        <v>36</v>
      </c>
    </row>
    <row r="9" spans="1:1" x14ac:dyDescent="0.25">
      <c r="A9">
        <v>38</v>
      </c>
    </row>
    <row r="10" spans="1:1" x14ac:dyDescent="0.25">
      <c r="A10">
        <v>48</v>
      </c>
    </row>
    <row r="11" spans="1:1" x14ac:dyDescent="0.25">
      <c r="A11">
        <v>51</v>
      </c>
    </row>
    <row r="12" spans="1:1" x14ac:dyDescent="0.25">
      <c r="A12">
        <v>55</v>
      </c>
    </row>
    <row r="13" spans="1:1" x14ac:dyDescent="0.25">
      <c r="A13">
        <v>56</v>
      </c>
    </row>
    <row r="14" spans="1:1" x14ac:dyDescent="0.25">
      <c r="A14">
        <v>68</v>
      </c>
    </row>
    <row r="15" spans="1:1" x14ac:dyDescent="0.25">
      <c r="A15">
        <v>68</v>
      </c>
    </row>
    <row r="16" spans="1:1" x14ac:dyDescent="0.25">
      <c r="A16">
        <v>85</v>
      </c>
    </row>
    <row r="17" spans="1:1" x14ac:dyDescent="0.25">
      <c r="A17">
        <v>87</v>
      </c>
    </row>
    <row r="18" spans="1:1" x14ac:dyDescent="0.25">
      <c r="A18">
        <v>94</v>
      </c>
    </row>
    <row r="19" spans="1:1" x14ac:dyDescent="0.25">
      <c r="A19">
        <v>103</v>
      </c>
    </row>
    <row r="20" spans="1:1" x14ac:dyDescent="0.25">
      <c r="A20">
        <v>104</v>
      </c>
    </row>
    <row r="21" spans="1:1" x14ac:dyDescent="0.25">
      <c r="A21">
        <v>105</v>
      </c>
    </row>
    <row r="22" spans="1:1" x14ac:dyDescent="0.25">
      <c r="A22">
        <v>106</v>
      </c>
    </row>
    <row r="23" spans="1:1" x14ac:dyDescent="0.25">
      <c r="A23">
        <v>109</v>
      </c>
    </row>
    <row r="24" spans="1:1" x14ac:dyDescent="0.25">
      <c r="A24">
        <v>119</v>
      </c>
    </row>
    <row r="25" spans="1:1" x14ac:dyDescent="0.25">
      <c r="A25">
        <v>121</v>
      </c>
    </row>
    <row r="26" spans="1:1" x14ac:dyDescent="0.25">
      <c r="A26">
        <v>137</v>
      </c>
    </row>
    <row r="27" spans="1:1" x14ac:dyDescent="0.25">
      <c r="A27">
        <v>178</v>
      </c>
    </row>
    <row r="28" spans="1:1" x14ac:dyDescent="0.25">
      <c r="A28">
        <v>181</v>
      </c>
    </row>
    <row r="29" spans="1:1" x14ac:dyDescent="0.25">
      <c r="A29">
        <v>226</v>
      </c>
    </row>
    <row r="30" spans="1:1" x14ac:dyDescent="0.25">
      <c r="A30">
        <v>287</v>
      </c>
    </row>
    <row r="31" spans="1:1" x14ac:dyDescent="0.25">
      <c r="A31">
        <v>310</v>
      </c>
    </row>
    <row r="32" spans="1:1" x14ac:dyDescent="0.25">
      <c r="A32">
        <v>321</v>
      </c>
    </row>
    <row r="33" spans="1:1" x14ac:dyDescent="0.25">
      <c r="A33">
        <v>354</v>
      </c>
    </row>
    <row r="34" spans="1:1" x14ac:dyDescent="0.25">
      <c r="A34">
        <v>393</v>
      </c>
    </row>
    <row r="35" spans="1:1" x14ac:dyDescent="0.25">
      <c r="A35">
        <v>438</v>
      </c>
    </row>
    <row r="36" spans="1:1" x14ac:dyDescent="0.25">
      <c r="A36">
        <v>591</v>
      </c>
    </row>
    <row r="37" spans="1:1" x14ac:dyDescent="0.25">
      <c r="A37">
        <v>1045</v>
      </c>
    </row>
    <row r="38" spans="1:1" x14ac:dyDescent="0.25">
      <c r="A38">
        <v>1210</v>
      </c>
    </row>
    <row r="39" spans="1:1" x14ac:dyDescent="0.25">
      <c r="A39">
        <v>1212</v>
      </c>
    </row>
    <row r="40" spans="1:1" x14ac:dyDescent="0.25">
      <c r="A40">
        <v>2423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5</vt:i4>
      </vt:variant>
    </vt:vector>
  </HeadingPairs>
  <TitlesOfParts>
    <vt:vector size="7" baseType="lpstr">
      <vt:lpstr>Question 4 Model</vt:lpstr>
      <vt:lpstr>Question 4 Data</vt:lpstr>
      <vt:lpstr>alpha</vt:lpstr>
      <vt:lpstr>lambda_pareto</vt:lpstr>
      <vt:lpstr>Num</vt:lpstr>
      <vt:lpstr>sample_mean</vt:lpstr>
      <vt:lpstr>sample_variance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庄源</dc:creator>
  <cp:lastModifiedBy>源 庄</cp:lastModifiedBy>
  <dcterms:created xsi:type="dcterms:W3CDTF">2015-06-05T18:19:34Z</dcterms:created>
  <dcterms:modified xsi:type="dcterms:W3CDTF">2023-11-09T12:54:03Z</dcterms:modified>
</cp:coreProperties>
</file>